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1075" windowHeight="12345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'Sheet1'!$A:$D,'Sheet1'!$1:$2</definedName>
  </definedNames>
  <calcPr fullCalcOnLoad="1"/>
</workbook>
</file>

<file path=xl/sharedStrings.xml><?xml version="1.0" encoding="utf-8"?>
<sst xmlns="http://schemas.openxmlformats.org/spreadsheetml/2006/main" count="81" uniqueCount="80">
  <si>
    <t>Restricted Income</t>
  </si>
  <si>
    <t>Membership Dues</t>
  </si>
  <si>
    <t>Organizational</t>
  </si>
  <si>
    <t>Individual</t>
  </si>
  <si>
    <t>Student</t>
  </si>
  <si>
    <t>Total Membership Dues</t>
  </si>
  <si>
    <t>Grants</t>
  </si>
  <si>
    <t>NRHA Skill Building</t>
  </si>
  <si>
    <t>NRHA Annual</t>
  </si>
  <si>
    <t>Total Grants</t>
  </si>
  <si>
    <t>Annual Conference Revenue</t>
  </si>
  <si>
    <t>Pre Conference Registration</t>
  </si>
  <si>
    <t>Networking Event</t>
  </si>
  <si>
    <t>Awards Luncheon</t>
  </si>
  <si>
    <t>Registrations</t>
  </si>
  <si>
    <t>Sponsors</t>
  </si>
  <si>
    <t>Exhibitors</t>
  </si>
  <si>
    <t>Advertisers</t>
  </si>
  <si>
    <t>Total Annual Conference Revenue</t>
  </si>
  <si>
    <t>Interest Income</t>
  </si>
  <si>
    <t>Total Income</t>
  </si>
  <si>
    <t>Staff Services Contract</t>
  </si>
  <si>
    <t>Insurance</t>
  </si>
  <si>
    <t>Dues and Subscriptions</t>
  </si>
  <si>
    <t>Professional Fees/Services</t>
  </si>
  <si>
    <t>Intern</t>
  </si>
  <si>
    <t>Website</t>
  </si>
  <si>
    <t>Professional Fees/Services - Other</t>
  </si>
  <si>
    <t>Total Professional Fees/Services</t>
  </si>
  <si>
    <t>Annual Conference</t>
  </si>
  <si>
    <t>Website Support</t>
  </si>
  <si>
    <t>Promotional Items</t>
  </si>
  <si>
    <t>Facility Fees</t>
  </si>
  <si>
    <t>Speaker Fees</t>
  </si>
  <si>
    <t>Total Annual Conference</t>
  </si>
  <si>
    <t>Training/Workshops</t>
  </si>
  <si>
    <t>Postage</t>
  </si>
  <si>
    <t>Membership Committee</t>
  </si>
  <si>
    <t>Supplies</t>
  </si>
  <si>
    <t>NRHA Skills Trng. Travel</t>
  </si>
  <si>
    <t>Staff-Travel/Training</t>
  </si>
  <si>
    <t>NHRA Policy Inst. St.Rep Travel</t>
  </si>
  <si>
    <t>Total Travel</t>
  </si>
  <si>
    <t>Total Expense</t>
  </si>
  <si>
    <t>Net Ordinary Income</t>
  </si>
  <si>
    <t>General Office &amp; Miscellaneous</t>
  </si>
  <si>
    <t>Registration: NRHA Policy Institute</t>
  </si>
  <si>
    <t>Registration: NRHA Annual Conference</t>
  </si>
  <si>
    <t>Total Trainings/Workshops</t>
  </si>
  <si>
    <t xml:space="preserve">2018 FY Budget </t>
  </si>
  <si>
    <t>Proposed Budget 2019</t>
  </si>
  <si>
    <t>2018 Actual</t>
  </si>
  <si>
    <t>NRHA All of Me</t>
  </si>
  <si>
    <t>Budget Difference 2018-2019</t>
  </si>
  <si>
    <t>Audit</t>
  </si>
  <si>
    <t>Membership Management - HW Aps</t>
  </si>
  <si>
    <t>Printing</t>
  </si>
  <si>
    <t>Administrative Printing</t>
  </si>
  <si>
    <t>Membership Committee Printing</t>
  </si>
  <si>
    <t>Policy Committee Printing</t>
  </si>
  <si>
    <t>Membership Postage</t>
  </si>
  <si>
    <t>Operating Expenses</t>
  </si>
  <si>
    <t>EXPENSES</t>
  </si>
  <si>
    <t>ORDINARY INCOME</t>
  </si>
  <si>
    <t>Total Operating Expenses</t>
  </si>
  <si>
    <t>Travel Expenses</t>
  </si>
  <si>
    <t>Graphic Design Support</t>
  </si>
  <si>
    <t>NRHA Annual Mtg/ ED Travel</t>
  </si>
  <si>
    <t>Pre-Conference Workshop</t>
  </si>
  <si>
    <t>Awards &amp; Program Printing</t>
  </si>
  <si>
    <t>Other Supplies</t>
  </si>
  <si>
    <t>Conference Food</t>
  </si>
  <si>
    <t>Promotional &amp; Sponsor Recognition</t>
  </si>
  <si>
    <t>Bank &amp; Credit Card &amp; Pay Pal  Fees</t>
  </si>
  <si>
    <t>Registration for 2 other NYS Conferences/events</t>
  </si>
  <si>
    <t>Marketing</t>
  </si>
  <si>
    <t>Promotion &amp; Sponsorships</t>
  </si>
  <si>
    <t>Other Income</t>
  </si>
  <si>
    <t>RHNSCNY - Health Foundation funds</t>
  </si>
  <si>
    <t>Total Other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</si>
</sst>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 val="single"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49" fontId="39" fillId="0" borderId="0" xfId="0" applyNumberFormat="1" applyFont="1" applyAlignment="1">
      <alignment/>
    </xf>
    <xf numFmtId="49" fontId="0" fillId="0" borderId="0" xfId="0" applyNumberFormat="1" applyBorder="1" applyAlignment="1">
      <alignment horizontal="centerContinuous"/>
    </xf>
    <xf numFmtId="164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49" fontId="40" fillId="0" borderId="0" xfId="0" applyNumberFormat="1" applyFont="1" applyAlignment="1">
      <alignment horizontal="left" indent="2"/>
    </xf>
    <xf numFmtId="49" fontId="4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41" fontId="40" fillId="0" borderId="0" xfId="0" applyNumberFormat="1" applyFont="1" applyAlignment="1">
      <alignment/>
    </xf>
    <xf numFmtId="41" fontId="40" fillId="0" borderId="11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41" fontId="40" fillId="0" borderId="12" xfId="0" applyNumberFormat="1" applyFont="1" applyBorder="1" applyAlignment="1">
      <alignment/>
    </xf>
    <xf numFmtId="41" fontId="40" fillId="0" borderId="13" xfId="0" applyNumberFormat="1" applyFont="1" applyBorder="1" applyAlignment="1">
      <alignment/>
    </xf>
    <xf numFmtId="41" fontId="39" fillId="0" borderId="14" xfId="0" applyNumberFormat="1" applyFont="1" applyBorder="1" applyAlignment="1">
      <alignment/>
    </xf>
    <xf numFmtId="41" fontId="39" fillId="0" borderId="0" xfId="0" applyNumberFormat="1" applyFont="1" applyAlignment="1">
      <alignment/>
    </xf>
    <xf numFmtId="49" fontId="40" fillId="0" borderId="0" xfId="0" applyNumberFormat="1" applyFont="1" applyAlignment="1">
      <alignment horizontal="left"/>
    </xf>
    <xf numFmtId="49" fontId="39" fillId="33" borderId="0" xfId="0" applyNumberFormat="1" applyFont="1" applyFill="1" applyAlignment="1">
      <alignment/>
    </xf>
    <xf numFmtId="41" fontId="4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1" fontId="40" fillId="0" borderId="0" xfId="0" applyNumberFormat="1" applyFont="1" applyFill="1" applyAlignment="1">
      <alignment/>
    </xf>
    <xf numFmtId="49" fontId="40" fillId="0" borderId="0" xfId="0" applyNumberFormat="1" applyFont="1" applyAlignment="1">
      <alignment horizontal="left" wrapText="1" indent="2"/>
    </xf>
    <xf numFmtId="0" fontId="42" fillId="0" borderId="0" xfId="0" applyNumberFormat="1" applyFont="1" applyAlignment="1">
      <alignment/>
    </xf>
    <xf numFmtId="49" fontId="42" fillId="33" borderId="11" xfId="0" applyNumberFormat="1" applyFont="1" applyFill="1" applyBorder="1" applyAlignment="1">
      <alignment horizontal="centerContinuous"/>
    </xf>
    <xf numFmtId="49" fontId="42" fillId="33" borderId="11" xfId="0" applyNumberFormat="1" applyFont="1" applyFill="1" applyBorder="1" applyAlignment="1">
      <alignment horizontal="center" vertical="center"/>
    </xf>
    <xf numFmtId="49" fontId="40" fillId="33" borderId="0" xfId="0" applyNumberFormat="1" applyFont="1" applyFill="1" applyAlignment="1">
      <alignment/>
    </xf>
    <xf numFmtId="41" fontId="40" fillId="33" borderId="11" xfId="0" applyNumberFormat="1" applyFont="1" applyFill="1" applyBorder="1" applyAlignment="1">
      <alignment/>
    </xf>
    <xf numFmtId="41" fontId="42" fillId="33" borderId="0" xfId="0" applyNumberFormat="1" applyFont="1" applyFill="1" applyAlignment="1">
      <alignment/>
    </xf>
    <xf numFmtId="41" fontId="40" fillId="33" borderId="0" xfId="0" applyNumberFormat="1" applyFont="1" applyFill="1" applyBorder="1" applyAlignment="1">
      <alignment/>
    </xf>
    <xf numFmtId="41" fontId="40" fillId="33" borderId="11" xfId="0" applyNumberFormat="1" applyFont="1" applyFill="1" applyBorder="1" applyAlignment="1">
      <alignment horizontal="center"/>
    </xf>
    <xf numFmtId="41" fontId="39" fillId="33" borderId="14" xfId="0" applyNumberFormat="1" applyFont="1" applyFill="1" applyBorder="1" applyAlignment="1">
      <alignment/>
    </xf>
    <xf numFmtId="41" fontId="40" fillId="33" borderId="15" xfId="0" applyNumberFormat="1" applyFont="1" applyFill="1" applyBorder="1" applyAlignment="1">
      <alignment/>
    </xf>
    <xf numFmtId="41" fontId="40" fillId="33" borderId="12" xfId="0" applyNumberFormat="1" applyFont="1" applyFill="1" applyBorder="1" applyAlignment="1">
      <alignment/>
    </xf>
    <xf numFmtId="0" fontId="40" fillId="0" borderId="0" xfId="0" applyNumberFormat="1" applyFont="1" applyAlignment="1">
      <alignment horizontal="left" indent="2"/>
    </xf>
    <xf numFmtId="0" fontId="42" fillId="33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40" fillId="0" borderId="0" xfId="0" applyNumberFormat="1" applyFont="1" applyFill="1" applyBorder="1" applyAlignment="1">
      <alignment/>
    </xf>
    <xf numFmtId="0" fontId="42" fillId="0" borderId="0" xfId="0" applyNumberFormat="1" applyFont="1" applyFill="1" applyAlignment="1">
      <alignment/>
    </xf>
    <xf numFmtId="49" fontId="37" fillId="0" borderId="0" xfId="0" applyNumberFormat="1" applyFont="1" applyBorder="1" applyAlignment="1">
      <alignment horizontal="centerContinuous"/>
    </xf>
    <xf numFmtId="164" fontId="39" fillId="0" borderId="0" xfId="0" applyNumberFormat="1" applyFont="1" applyAlignment="1">
      <alignment/>
    </xf>
    <xf numFmtId="41" fontId="39" fillId="0" borderId="11" xfId="0" applyNumberFormat="1" applyFont="1" applyBorder="1" applyAlignment="1">
      <alignment/>
    </xf>
    <xf numFmtId="41" fontId="39" fillId="0" borderId="0" xfId="0" applyNumberFormat="1" applyFont="1" applyBorder="1" applyAlignment="1">
      <alignment/>
    </xf>
    <xf numFmtId="41" fontId="39" fillId="33" borderId="0" xfId="0" applyNumberFormat="1" applyFont="1" applyFill="1" applyAlignment="1">
      <alignment/>
    </xf>
    <xf numFmtId="41" fontId="39" fillId="0" borderId="0" xfId="0" applyNumberFormat="1" applyFont="1" applyFill="1" applyAlignment="1">
      <alignment/>
    </xf>
    <xf numFmtId="41" fontId="39" fillId="0" borderId="12" xfId="0" applyNumberFormat="1" applyFont="1" applyBorder="1" applyAlignment="1">
      <alignment/>
    </xf>
    <xf numFmtId="0" fontId="37" fillId="0" borderId="0" xfId="0" applyNumberFormat="1" applyFont="1" applyAlignment="1">
      <alignment/>
    </xf>
    <xf numFmtId="41" fontId="40" fillId="34" borderId="0" xfId="0" applyNumberFormat="1" applyFont="1" applyFill="1" applyAlignment="1">
      <alignment/>
    </xf>
    <xf numFmtId="41" fontId="43" fillId="0" borderId="11" xfId="0" applyNumberFormat="1" applyFont="1" applyBorder="1" applyAlignment="1">
      <alignment/>
    </xf>
    <xf numFmtId="49" fontId="44" fillId="0" borderId="0" xfId="0" applyNumberFormat="1" applyFont="1" applyAlignment="1">
      <alignment/>
    </xf>
    <xf numFmtId="41" fontId="44" fillId="0" borderId="0" xfId="0" applyNumberFormat="1" applyFont="1" applyAlignment="1">
      <alignment/>
    </xf>
    <xf numFmtId="41" fontId="4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">
      <pane xSplit="4" ySplit="2" topLeftCell="E5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83" sqref="G83"/>
    </sheetView>
  </sheetViews>
  <sheetFormatPr defaultColWidth="9.140625" defaultRowHeight="15"/>
  <cols>
    <col min="1" max="3" width="3.00390625" style="8" customWidth="1"/>
    <col min="4" max="4" width="31.7109375" style="8" customWidth="1"/>
    <col min="5" max="5" width="11.140625" style="9" customWidth="1"/>
    <col min="6" max="6" width="1.57421875" style="9" customWidth="1"/>
    <col min="7" max="7" width="11.00390625" style="51" customWidth="1"/>
    <col min="8" max="8" width="2.28125" style="9" customWidth="1"/>
    <col min="9" max="9" width="12.00390625" style="9" bestFit="1" customWidth="1"/>
    <col min="10" max="10" width="2.57421875" style="0" customWidth="1"/>
    <col min="11" max="11" width="11.57421875" style="28" customWidth="1"/>
  </cols>
  <sheetData>
    <row r="1" spans="1:11" ht="9" customHeight="1" thickBot="1">
      <c r="A1" s="1"/>
      <c r="B1" s="1"/>
      <c r="C1" s="1"/>
      <c r="D1" s="1"/>
      <c r="E1" s="2"/>
      <c r="F1" s="2"/>
      <c r="G1" s="44"/>
      <c r="H1" s="2"/>
      <c r="I1" s="2"/>
      <c r="K1" s="29"/>
    </row>
    <row r="2" spans="1:11" s="7" customFormat="1" ht="31.5" customHeight="1" thickBot="1" thickTop="1">
      <c r="A2" s="6"/>
      <c r="B2" s="6"/>
      <c r="C2" s="6"/>
      <c r="D2" s="6"/>
      <c r="E2" s="10" t="s">
        <v>49</v>
      </c>
      <c r="F2" s="14"/>
      <c r="G2" s="10" t="s">
        <v>50</v>
      </c>
      <c r="H2" s="13"/>
      <c r="I2" s="10" t="s">
        <v>53</v>
      </c>
      <c r="K2" s="30" t="s">
        <v>51</v>
      </c>
    </row>
    <row r="3" spans="1:11" ht="15.75" thickTop="1">
      <c r="A3" s="1" t="s">
        <v>63</v>
      </c>
      <c r="B3" s="1"/>
      <c r="C3" s="1"/>
      <c r="D3" s="1"/>
      <c r="E3" s="3"/>
      <c r="F3" s="12"/>
      <c r="G3" s="45"/>
      <c r="H3" s="4"/>
      <c r="I3" s="3"/>
      <c r="K3" s="31"/>
    </row>
    <row r="4" spans="1:11" ht="15">
      <c r="A4" s="1"/>
      <c r="B4" s="1"/>
      <c r="C4" s="1" t="s">
        <v>0</v>
      </c>
      <c r="D4" s="1"/>
      <c r="E4" s="15">
        <v>0</v>
      </c>
      <c r="F4" s="15"/>
      <c r="G4" s="21">
        <v>0</v>
      </c>
      <c r="H4" s="15"/>
      <c r="I4" s="15">
        <f>SUM(G4-E4)</f>
        <v>0</v>
      </c>
      <c r="K4" s="24"/>
    </row>
    <row r="5" spans="1:11" ht="15">
      <c r="A5" s="1"/>
      <c r="B5" s="1"/>
      <c r="C5" s="1" t="s">
        <v>1</v>
      </c>
      <c r="D5" s="1"/>
      <c r="E5" s="15"/>
      <c r="F5" s="15"/>
      <c r="G5" s="21"/>
      <c r="H5" s="15"/>
      <c r="I5" s="15"/>
      <c r="K5" s="24"/>
    </row>
    <row r="6" spans="1:11" ht="15">
      <c r="A6" s="1"/>
      <c r="B6" s="1"/>
      <c r="C6" s="1"/>
      <c r="D6" s="11" t="s">
        <v>2</v>
      </c>
      <c r="E6" s="15">
        <v>10150</v>
      </c>
      <c r="F6" s="15"/>
      <c r="G6" s="21">
        <v>11310</v>
      </c>
      <c r="H6" s="15"/>
      <c r="I6" s="15">
        <f>SUM(G6-E6)</f>
        <v>1160</v>
      </c>
      <c r="K6" s="24">
        <v>12240</v>
      </c>
    </row>
    <row r="7" spans="1:11" ht="15">
      <c r="A7" s="1"/>
      <c r="B7" s="1"/>
      <c r="C7" s="1"/>
      <c r="D7" s="11" t="s">
        <v>3</v>
      </c>
      <c r="E7" s="15">
        <v>1500</v>
      </c>
      <c r="F7" s="15"/>
      <c r="G7" s="21">
        <v>1750</v>
      </c>
      <c r="H7" s="15"/>
      <c r="I7" s="15">
        <f>SUM(G7-E7)</f>
        <v>250</v>
      </c>
      <c r="K7" s="24">
        <v>1760</v>
      </c>
    </row>
    <row r="8" spans="1:11" ht="15.75" thickBot="1">
      <c r="A8" s="1"/>
      <c r="B8" s="1"/>
      <c r="C8" s="1"/>
      <c r="D8" s="11" t="s">
        <v>4</v>
      </c>
      <c r="E8" s="16">
        <v>850</v>
      </c>
      <c r="F8" s="15"/>
      <c r="G8" s="46">
        <v>940</v>
      </c>
      <c r="H8" s="15"/>
      <c r="I8" s="16">
        <f>SUM(G8-E8)</f>
        <v>90</v>
      </c>
      <c r="K8" s="32">
        <v>1910</v>
      </c>
    </row>
    <row r="9" spans="1:11" ht="15">
      <c r="A9" s="1"/>
      <c r="B9" s="1"/>
      <c r="C9" s="1" t="s">
        <v>5</v>
      </c>
      <c r="D9" s="1"/>
      <c r="E9" s="15">
        <f>ROUND(SUM(E5:E8),5)</f>
        <v>12500</v>
      </c>
      <c r="F9" s="15"/>
      <c r="G9" s="21">
        <f>ROUND(SUM(G5:G8),5)</f>
        <v>14000</v>
      </c>
      <c r="H9" s="15"/>
      <c r="I9" s="15">
        <f>SUM(G9-E9)</f>
        <v>1500</v>
      </c>
      <c r="K9" s="24">
        <f>SUM(K6:K8)</f>
        <v>15910</v>
      </c>
    </row>
    <row r="10" spans="1:11" ht="24" customHeight="1">
      <c r="A10" s="1"/>
      <c r="B10" s="1"/>
      <c r="C10" s="1" t="s">
        <v>6</v>
      </c>
      <c r="D10" s="1"/>
      <c r="E10" s="15"/>
      <c r="F10" s="15"/>
      <c r="G10" s="21"/>
      <c r="H10" s="15"/>
      <c r="I10" s="15"/>
      <c r="K10" s="24"/>
    </row>
    <row r="11" spans="1:11" ht="15">
      <c r="A11" s="1"/>
      <c r="B11" s="1"/>
      <c r="C11" s="1"/>
      <c r="D11" s="11" t="s">
        <v>7</v>
      </c>
      <c r="E11" s="15">
        <v>1165</v>
      </c>
      <c r="F11" s="15"/>
      <c r="G11" s="21">
        <v>1165</v>
      </c>
      <c r="H11" s="15"/>
      <c r="I11" s="15">
        <f>SUM(G11-E11)</f>
        <v>0</v>
      </c>
      <c r="K11" s="33">
        <v>1165</v>
      </c>
    </row>
    <row r="12" spans="1:11" ht="15">
      <c r="A12" s="1"/>
      <c r="B12" s="1"/>
      <c r="C12" s="1"/>
      <c r="D12" s="11" t="s">
        <v>8</v>
      </c>
      <c r="E12" s="17">
        <v>9500</v>
      </c>
      <c r="F12" s="17"/>
      <c r="G12" s="47">
        <v>9500</v>
      </c>
      <c r="H12" s="17"/>
      <c r="I12" s="15">
        <f>SUM(G12-E12)</f>
        <v>0</v>
      </c>
      <c r="K12" s="34">
        <v>9500</v>
      </c>
    </row>
    <row r="13" spans="1:11" ht="15.75" thickBot="1">
      <c r="A13" s="1"/>
      <c r="B13" s="1"/>
      <c r="C13" s="1"/>
      <c r="D13" s="11" t="s">
        <v>52</v>
      </c>
      <c r="E13" s="16"/>
      <c r="F13" s="15"/>
      <c r="G13" s="46">
        <v>500</v>
      </c>
      <c r="H13" s="15"/>
      <c r="I13" s="16">
        <f>SUM(G13-E13)</f>
        <v>500</v>
      </c>
      <c r="K13" s="35">
        <v>500</v>
      </c>
    </row>
    <row r="14" spans="1:11" ht="15">
      <c r="A14" s="1"/>
      <c r="B14" s="1"/>
      <c r="C14" s="1" t="s">
        <v>9</v>
      </c>
      <c r="D14" s="1"/>
      <c r="E14" s="15">
        <f>ROUND(SUM(E10:E12),5)</f>
        <v>10665</v>
      </c>
      <c r="F14" s="15"/>
      <c r="G14" s="21">
        <f>SUM(G11:G13)</f>
        <v>11165</v>
      </c>
      <c r="H14" s="15"/>
      <c r="I14" s="17">
        <f>SUM(G14-E14)</f>
        <v>500</v>
      </c>
      <c r="K14" s="24">
        <f>SUM(K11:K13)</f>
        <v>11165</v>
      </c>
    </row>
    <row r="15" spans="1:11" ht="24" customHeight="1">
      <c r="A15" s="1"/>
      <c r="B15" s="1"/>
      <c r="C15" s="1" t="s">
        <v>10</v>
      </c>
      <c r="D15" s="1"/>
      <c r="E15" s="15"/>
      <c r="F15" s="15"/>
      <c r="G15" s="21"/>
      <c r="H15" s="15"/>
      <c r="I15" s="17"/>
      <c r="K15" s="24"/>
    </row>
    <row r="16" spans="1:11" ht="15">
      <c r="A16" s="1"/>
      <c r="B16" s="1"/>
      <c r="C16" s="1"/>
      <c r="D16" s="11" t="s">
        <v>11</v>
      </c>
      <c r="E16" s="15">
        <v>3000</v>
      </c>
      <c r="F16" s="15"/>
      <c r="G16" s="21">
        <v>2000</v>
      </c>
      <c r="H16" s="15"/>
      <c r="I16" s="15">
        <f aca="true" t="shared" si="0" ref="I16:I28">SUM(G16-E16)</f>
        <v>-1000</v>
      </c>
      <c r="K16" s="24">
        <v>1800</v>
      </c>
    </row>
    <row r="17" spans="1:11" ht="15">
      <c r="A17" s="1"/>
      <c r="B17" s="1"/>
      <c r="C17" s="1"/>
      <c r="D17" s="11" t="s">
        <v>12</v>
      </c>
      <c r="E17" s="15">
        <v>2000</v>
      </c>
      <c r="F17" s="15"/>
      <c r="G17" s="21">
        <v>2500</v>
      </c>
      <c r="H17" s="15"/>
      <c r="I17" s="15">
        <f t="shared" si="0"/>
        <v>500</v>
      </c>
      <c r="K17" s="24">
        <v>40</v>
      </c>
    </row>
    <row r="18" spans="1:11" ht="15">
      <c r="A18" s="1"/>
      <c r="B18" s="1"/>
      <c r="C18" s="1"/>
      <c r="D18" s="11" t="s">
        <v>13</v>
      </c>
      <c r="E18" s="15">
        <v>2000</v>
      </c>
      <c r="F18" s="15"/>
      <c r="G18" s="21">
        <v>375</v>
      </c>
      <c r="H18" s="15"/>
      <c r="I18" s="15">
        <f t="shared" si="0"/>
        <v>-1625</v>
      </c>
      <c r="K18" s="24">
        <v>275</v>
      </c>
    </row>
    <row r="19" spans="1:11" ht="15">
      <c r="A19" s="1"/>
      <c r="B19" s="1"/>
      <c r="C19" s="1"/>
      <c r="D19" s="11" t="s">
        <v>14</v>
      </c>
      <c r="E19" s="15">
        <v>19500</v>
      </c>
      <c r="F19" s="15"/>
      <c r="G19" s="21">
        <v>23675</v>
      </c>
      <c r="H19" s="15"/>
      <c r="I19" s="15">
        <f t="shared" si="0"/>
        <v>4175</v>
      </c>
      <c r="K19" s="24">
        <v>25050</v>
      </c>
    </row>
    <row r="20" spans="1:13" ht="15">
      <c r="A20" s="1"/>
      <c r="B20" s="1"/>
      <c r="C20" s="1"/>
      <c r="D20" s="11" t="s">
        <v>15</v>
      </c>
      <c r="E20" s="15">
        <v>33750</v>
      </c>
      <c r="F20" s="15"/>
      <c r="G20" s="21">
        <v>44500</v>
      </c>
      <c r="H20" s="15"/>
      <c r="I20" s="15">
        <f t="shared" si="0"/>
        <v>10750</v>
      </c>
      <c r="K20" s="24">
        <v>43300</v>
      </c>
      <c r="M20" s="26"/>
    </row>
    <row r="21" spans="1:13" ht="15">
      <c r="A21" s="1"/>
      <c r="B21" s="1"/>
      <c r="C21" s="1"/>
      <c r="D21" s="11" t="s">
        <v>16</v>
      </c>
      <c r="E21" s="15">
        <v>2250</v>
      </c>
      <c r="F21" s="15"/>
      <c r="G21" s="21">
        <v>2500</v>
      </c>
      <c r="H21" s="15"/>
      <c r="I21" s="15">
        <f t="shared" si="0"/>
        <v>250</v>
      </c>
      <c r="K21" s="24">
        <v>2080</v>
      </c>
      <c r="M21" s="26"/>
    </row>
    <row r="22" spans="1:13" ht="15.75" thickBot="1">
      <c r="A22" s="1"/>
      <c r="B22" s="1"/>
      <c r="C22" s="1"/>
      <c r="D22" s="11" t="s">
        <v>17</v>
      </c>
      <c r="E22" s="16">
        <v>1500</v>
      </c>
      <c r="F22" s="15"/>
      <c r="G22" s="46">
        <v>2000</v>
      </c>
      <c r="H22" s="15"/>
      <c r="I22" s="16">
        <f t="shared" si="0"/>
        <v>500</v>
      </c>
      <c r="K22" s="32">
        <v>1150</v>
      </c>
      <c r="M22" s="42"/>
    </row>
    <row r="23" spans="1:13" ht="15">
      <c r="A23" s="1"/>
      <c r="B23" s="1"/>
      <c r="C23" s="1" t="s">
        <v>18</v>
      </c>
      <c r="D23" s="1"/>
      <c r="E23" s="15">
        <f>ROUND(SUM(E15:E22),5)</f>
        <v>64000</v>
      </c>
      <c r="F23" s="15"/>
      <c r="G23" s="21">
        <f>ROUND(SUM(G15:G22),5)</f>
        <v>77550</v>
      </c>
      <c r="H23" s="15"/>
      <c r="I23" s="15">
        <f t="shared" si="0"/>
        <v>13550</v>
      </c>
      <c r="K23" s="24">
        <f>SUM(K16:K22)</f>
        <v>73695</v>
      </c>
      <c r="M23" s="41"/>
    </row>
    <row r="24" spans="1:13" ht="23.25" customHeight="1">
      <c r="A24" s="1"/>
      <c r="B24" s="1"/>
      <c r="C24" s="1" t="s">
        <v>77</v>
      </c>
      <c r="D24" s="1"/>
      <c r="E24" s="15"/>
      <c r="F24" s="15"/>
      <c r="G24" s="21"/>
      <c r="H24" s="15"/>
      <c r="I24" s="15"/>
      <c r="K24" s="24"/>
      <c r="M24" s="41"/>
    </row>
    <row r="25" spans="1:13" ht="15">
      <c r="A25" s="1"/>
      <c r="B25" s="1"/>
      <c r="C25" s="1"/>
      <c r="D25" s="4" t="s">
        <v>78</v>
      </c>
      <c r="E25" s="15">
        <v>0</v>
      </c>
      <c r="F25" s="15"/>
      <c r="G25" s="21">
        <v>2000</v>
      </c>
      <c r="H25" s="15"/>
      <c r="I25" s="15">
        <v>2000</v>
      </c>
      <c r="K25" s="24">
        <v>0</v>
      </c>
      <c r="M25" s="41"/>
    </row>
    <row r="26" spans="1:11" ht="15.75" thickBot="1">
      <c r="A26" s="1"/>
      <c r="B26" s="1"/>
      <c r="C26" s="1"/>
      <c r="D26" s="4" t="s">
        <v>19</v>
      </c>
      <c r="E26" s="16">
        <v>30</v>
      </c>
      <c r="F26" s="15"/>
      <c r="G26" s="46">
        <v>30</v>
      </c>
      <c r="H26" s="15"/>
      <c r="I26" s="16">
        <f t="shared" si="0"/>
        <v>0</v>
      </c>
      <c r="K26" s="32"/>
    </row>
    <row r="27" spans="1:11" ht="15">
      <c r="A27" s="1"/>
      <c r="B27" s="1"/>
      <c r="C27" s="1" t="s">
        <v>79</v>
      </c>
      <c r="D27" s="4"/>
      <c r="E27" s="17">
        <f>SUM(E25:E26)</f>
        <v>30</v>
      </c>
      <c r="F27" s="15"/>
      <c r="G27" s="47">
        <f>SUM(G25:G26)</f>
        <v>2030</v>
      </c>
      <c r="H27" s="15"/>
      <c r="I27" s="17">
        <f>SUM(I25:I26)</f>
        <v>2000</v>
      </c>
      <c r="K27" s="34"/>
    </row>
    <row r="28" spans="1:11" ht="15">
      <c r="A28" s="23"/>
      <c r="B28" s="23" t="s">
        <v>20</v>
      </c>
      <c r="C28" s="23"/>
      <c r="D28" s="23"/>
      <c r="E28" s="24">
        <f>SUM(E9,E14,E23,E27)</f>
        <v>87195</v>
      </c>
      <c r="F28" s="24"/>
      <c r="G28" s="48">
        <f>SUM(G9,G14,G23,G27)</f>
        <v>104745</v>
      </c>
      <c r="H28" s="24"/>
      <c r="I28" s="24">
        <f t="shared" si="0"/>
        <v>17550</v>
      </c>
      <c r="J28" s="25"/>
      <c r="K28" s="24">
        <f>SUM(K9,K14,K23,K27)</f>
        <v>100770</v>
      </c>
    </row>
    <row r="29" spans="1:11" ht="15">
      <c r="A29" s="1" t="s">
        <v>62</v>
      </c>
      <c r="B29" s="1"/>
      <c r="C29" s="1"/>
      <c r="D29" s="1"/>
      <c r="E29" s="15"/>
      <c r="F29" s="15"/>
      <c r="G29" s="21"/>
      <c r="H29" s="15"/>
      <c r="I29" s="15"/>
      <c r="K29" s="24"/>
    </row>
    <row r="30" spans="1:11" ht="21" customHeight="1">
      <c r="A30" s="1"/>
      <c r="B30" s="1" t="s">
        <v>61</v>
      </c>
      <c r="C30" s="1"/>
      <c r="D30" s="1"/>
      <c r="E30" s="15"/>
      <c r="F30" s="15"/>
      <c r="G30" s="21"/>
      <c r="H30" s="15"/>
      <c r="I30" s="15">
        <f>SUM(G30-E30)</f>
        <v>0</v>
      </c>
      <c r="K30" s="24"/>
    </row>
    <row r="31" spans="1:11" ht="15">
      <c r="A31" s="1"/>
      <c r="B31" s="1"/>
      <c r="C31" s="1" t="s">
        <v>21</v>
      </c>
      <c r="D31" s="1"/>
      <c r="E31" s="15">
        <v>40000</v>
      </c>
      <c r="F31" s="15"/>
      <c r="G31" s="21">
        <v>44000</v>
      </c>
      <c r="H31" s="15"/>
      <c r="I31" s="15">
        <f>SUM(G31-E31)</f>
        <v>4000</v>
      </c>
      <c r="K31" s="24">
        <v>40000</v>
      </c>
    </row>
    <row r="32" spans="1:11" ht="15">
      <c r="A32" s="1"/>
      <c r="B32" s="1"/>
      <c r="C32" s="1" t="s">
        <v>22</v>
      </c>
      <c r="D32" s="1"/>
      <c r="E32" s="15">
        <v>704</v>
      </c>
      <c r="F32" s="15"/>
      <c r="G32" s="21">
        <v>725</v>
      </c>
      <c r="H32" s="15"/>
      <c r="I32" s="15">
        <f>SUM(G32-E32)</f>
        <v>21</v>
      </c>
      <c r="K32" s="24">
        <v>714</v>
      </c>
    </row>
    <row r="33" spans="1:11" ht="15">
      <c r="A33" s="1"/>
      <c r="B33" s="1"/>
      <c r="C33" s="1" t="s">
        <v>23</v>
      </c>
      <c r="D33" s="1"/>
      <c r="E33" s="15">
        <v>1155</v>
      </c>
      <c r="F33" s="15"/>
      <c r="G33" s="21">
        <v>1155</v>
      </c>
      <c r="H33" s="15"/>
      <c r="I33" s="15">
        <f>SUM(G33-E33)</f>
        <v>0</v>
      </c>
      <c r="K33" s="24"/>
    </row>
    <row r="34" spans="1:11" ht="15">
      <c r="A34" s="1"/>
      <c r="B34" s="1"/>
      <c r="C34" s="1" t="s">
        <v>56</v>
      </c>
      <c r="D34" s="1"/>
      <c r="E34" s="15"/>
      <c r="F34" s="15"/>
      <c r="G34" s="21"/>
      <c r="H34" s="15"/>
      <c r="I34" s="15"/>
      <c r="K34" s="24"/>
    </row>
    <row r="35" spans="1:11" ht="15">
      <c r="A35" s="1"/>
      <c r="B35" s="1"/>
      <c r="C35" s="1"/>
      <c r="D35" s="4" t="s">
        <v>57</v>
      </c>
      <c r="E35" s="15">
        <v>0</v>
      </c>
      <c r="F35" s="15"/>
      <c r="G35" s="21">
        <v>200</v>
      </c>
      <c r="H35" s="15"/>
      <c r="I35" s="15">
        <f>SUM(G35-E35)</f>
        <v>200</v>
      </c>
      <c r="K35" s="24"/>
    </row>
    <row r="36" spans="1:11" ht="15">
      <c r="A36" s="1"/>
      <c r="B36" s="1"/>
      <c r="C36" s="1"/>
      <c r="D36" s="4" t="s">
        <v>58</v>
      </c>
      <c r="E36" s="15">
        <v>0</v>
      </c>
      <c r="F36" s="15"/>
      <c r="G36" s="21">
        <v>500</v>
      </c>
      <c r="H36" s="15"/>
      <c r="I36" s="15">
        <f>SUM(G36-E36)</f>
        <v>500</v>
      </c>
      <c r="K36" s="24">
        <v>421.47</v>
      </c>
    </row>
    <row r="37" spans="1:11" ht="15">
      <c r="A37" s="1"/>
      <c r="B37" s="1"/>
      <c r="C37" s="1"/>
      <c r="D37" s="4" t="s">
        <v>59</v>
      </c>
      <c r="E37" s="15">
        <v>0</v>
      </c>
      <c r="F37" s="15"/>
      <c r="G37" s="21">
        <v>200</v>
      </c>
      <c r="H37" s="15"/>
      <c r="I37" s="15">
        <f>SUM(G37-E37)</f>
        <v>200</v>
      </c>
      <c r="K37" s="24"/>
    </row>
    <row r="38" spans="1:11" ht="15">
      <c r="A38" s="1"/>
      <c r="B38" s="1"/>
      <c r="C38" s="1" t="s">
        <v>36</v>
      </c>
      <c r="D38" s="4"/>
      <c r="E38" s="15"/>
      <c r="F38" s="15"/>
      <c r="G38" s="21"/>
      <c r="H38" s="15"/>
      <c r="I38" s="15"/>
      <c r="K38" s="24"/>
    </row>
    <row r="39" spans="1:11" ht="15">
      <c r="A39" s="1"/>
      <c r="B39" s="1"/>
      <c r="C39" s="1"/>
      <c r="D39" s="4" t="s">
        <v>60</v>
      </c>
      <c r="E39" s="15">
        <v>200</v>
      </c>
      <c r="F39" s="15"/>
      <c r="G39" s="21"/>
      <c r="H39" s="15"/>
      <c r="I39" s="15">
        <f>SUM(G39-E39)</f>
        <v>-200</v>
      </c>
      <c r="K39" s="24">
        <v>0</v>
      </c>
    </row>
    <row r="40" spans="1:11" ht="15">
      <c r="A40" s="1"/>
      <c r="B40" s="1"/>
      <c r="C40" s="1" t="s">
        <v>75</v>
      </c>
      <c r="D40" s="54"/>
      <c r="E40" s="55"/>
      <c r="F40" s="55"/>
      <c r="G40" s="56"/>
      <c r="H40" s="15"/>
      <c r="I40" s="15"/>
      <c r="K40" s="24"/>
    </row>
    <row r="41" spans="1:11" ht="15">
      <c r="A41" s="1"/>
      <c r="B41" s="1"/>
      <c r="C41" s="1"/>
      <c r="D41" s="54" t="s">
        <v>76</v>
      </c>
      <c r="E41" s="55"/>
      <c r="F41" s="55"/>
      <c r="G41" s="56">
        <v>1000</v>
      </c>
      <c r="H41" s="15"/>
      <c r="I41" s="15">
        <f>SUM(G41-E41)</f>
        <v>1000</v>
      </c>
      <c r="K41" s="24"/>
    </row>
    <row r="42" spans="1:11" ht="15">
      <c r="A42" s="1"/>
      <c r="B42" s="1"/>
      <c r="C42" s="1" t="s">
        <v>38</v>
      </c>
      <c r="D42" s="4"/>
      <c r="E42" s="15"/>
      <c r="F42" s="15"/>
      <c r="G42" s="21"/>
      <c r="H42" s="15"/>
      <c r="I42" s="15"/>
      <c r="K42" s="24"/>
    </row>
    <row r="43" spans="1:11" ht="15">
      <c r="A43" s="1"/>
      <c r="B43" s="1"/>
      <c r="C43" s="1"/>
      <c r="D43" s="22" t="s">
        <v>45</v>
      </c>
      <c r="E43" s="15">
        <v>300</v>
      </c>
      <c r="F43" s="15"/>
      <c r="G43" s="21">
        <v>600</v>
      </c>
      <c r="H43" s="15"/>
      <c r="I43" s="15">
        <f>SUM(G43-E43)</f>
        <v>300</v>
      </c>
      <c r="K43" s="24"/>
    </row>
    <row r="44" spans="1:11" ht="15">
      <c r="A44" s="1"/>
      <c r="B44" s="1"/>
      <c r="C44" s="1"/>
      <c r="D44" s="22" t="s">
        <v>37</v>
      </c>
      <c r="E44" s="15">
        <v>300</v>
      </c>
      <c r="F44" s="15"/>
      <c r="G44" s="21"/>
      <c r="H44" s="15"/>
      <c r="I44" s="15">
        <f>SUM(G44-E44)</f>
        <v>-300</v>
      </c>
      <c r="K44" s="24"/>
    </row>
    <row r="45" spans="1:11" ht="15.75" thickBot="1">
      <c r="A45" s="1"/>
      <c r="B45" s="1"/>
      <c r="C45" s="1"/>
      <c r="D45" s="22"/>
      <c r="E45" s="16"/>
      <c r="F45" s="15"/>
      <c r="G45" s="46"/>
      <c r="H45" s="15"/>
      <c r="I45" s="16"/>
      <c r="K45" s="37"/>
    </row>
    <row r="46" spans="1:11" ht="15">
      <c r="A46" s="1"/>
      <c r="B46" s="1" t="s">
        <v>64</v>
      </c>
      <c r="C46" s="1"/>
      <c r="D46" s="1"/>
      <c r="E46" s="15">
        <f>SUM(E31:E45)</f>
        <v>42659</v>
      </c>
      <c r="F46" s="15"/>
      <c r="G46" s="21">
        <f>SUM(G31:G45)</f>
        <v>48380</v>
      </c>
      <c r="H46" s="15"/>
      <c r="I46" s="15">
        <f>SUM(G46-E46)</f>
        <v>5721</v>
      </c>
      <c r="K46" s="24">
        <f>SUM(K31:K45)</f>
        <v>41135.47</v>
      </c>
    </row>
    <row r="47" spans="1:11" ht="36" customHeight="1">
      <c r="A47" s="1"/>
      <c r="B47" s="1"/>
      <c r="C47" s="1"/>
      <c r="D47" s="1"/>
      <c r="E47" s="15"/>
      <c r="F47" s="15"/>
      <c r="G47" s="21"/>
      <c r="H47" s="15"/>
      <c r="I47" s="15"/>
      <c r="K47" s="24"/>
    </row>
    <row r="48" spans="1:11" ht="15">
      <c r="A48" s="1"/>
      <c r="B48" s="1"/>
      <c r="C48" s="1" t="s">
        <v>24</v>
      </c>
      <c r="D48" s="1"/>
      <c r="E48" s="15"/>
      <c r="F48" s="15"/>
      <c r="G48" s="21"/>
      <c r="H48" s="15"/>
      <c r="I48" s="15"/>
      <c r="K48" s="24"/>
    </row>
    <row r="49" spans="1:11" ht="15">
      <c r="A49" s="1"/>
      <c r="B49" s="1"/>
      <c r="C49" s="1"/>
      <c r="D49" s="11" t="s">
        <v>25</v>
      </c>
      <c r="E49" s="15">
        <v>1000</v>
      </c>
      <c r="F49" s="15"/>
      <c r="G49" s="21">
        <v>0</v>
      </c>
      <c r="H49" s="15"/>
      <c r="I49" s="15">
        <f aca="true" t="shared" si="1" ref="I49:I55">SUM(G49-E49)</f>
        <v>-1000</v>
      </c>
      <c r="K49" s="24">
        <v>1000</v>
      </c>
    </row>
    <row r="50" spans="1:11" ht="15">
      <c r="A50" s="1"/>
      <c r="B50" s="1"/>
      <c r="C50" s="1"/>
      <c r="D50" s="11" t="s">
        <v>54</v>
      </c>
      <c r="E50" s="15">
        <v>2500</v>
      </c>
      <c r="F50" s="15"/>
      <c r="G50" s="21">
        <v>5400</v>
      </c>
      <c r="H50" s="15"/>
      <c r="I50" s="15">
        <f t="shared" si="1"/>
        <v>2900</v>
      </c>
      <c r="K50" s="24">
        <v>2560</v>
      </c>
    </row>
    <row r="51" spans="1:11" ht="15">
      <c r="A51" s="1"/>
      <c r="B51" s="1"/>
      <c r="C51" s="1"/>
      <c r="D51" s="11" t="s">
        <v>73</v>
      </c>
      <c r="E51" s="15">
        <v>770</v>
      </c>
      <c r="F51" s="15"/>
      <c r="G51" s="49">
        <v>770</v>
      </c>
      <c r="H51" s="15"/>
      <c r="I51" s="15">
        <f t="shared" si="1"/>
        <v>0</v>
      </c>
      <c r="K51" s="52"/>
    </row>
    <row r="52" spans="1:11" ht="15">
      <c r="A52" s="1"/>
      <c r="B52" s="1"/>
      <c r="C52" s="1"/>
      <c r="D52" s="11" t="s">
        <v>26</v>
      </c>
      <c r="E52" s="15">
        <v>242</v>
      </c>
      <c r="F52" s="15"/>
      <c r="G52" s="49">
        <v>250</v>
      </c>
      <c r="H52" s="15"/>
      <c r="I52" s="15">
        <f t="shared" si="1"/>
        <v>8</v>
      </c>
      <c r="K52" s="24">
        <v>246.05</v>
      </c>
    </row>
    <row r="53" spans="1:11" ht="15">
      <c r="A53" s="1"/>
      <c r="B53" s="1"/>
      <c r="C53" s="1"/>
      <c r="D53" s="11" t="s">
        <v>55</v>
      </c>
      <c r="E53" s="15"/>
      <c r="F53" s="15"/>
      <c r="G53" s="21">
        <v>1500</v>
      </c>
      <c r="H53" s="15"/>
      <c r="I53" s="15">
        <f t="shared" si="1"/>
        <v>1500</v>
      </c>
      <c r="K53" s="24"/>
    </row>
    <row r="54" spans="1:11" ht="15.75" thickBot="1">
      <c r="A54" s="1"/>
      <c r="B54" s="1"/>
      <c r="C54" s="1"/>
      <c r="D54" s="11" t="s">
        <v>27</v>
      </c>
      <c r="E54" s="16">
        <v>50</v>
      </c>
      <c r="F54" s="15"/>
      <c r="G54" s="53">
        <v>400</v>
      </c>
      <c r="H54" s="15"/>
      <c r="I54" s="16">
        <f t="shared" si="1"/>
        <v>350</v>
      </c>
      <c r="K54" s="32"/>
    </row>
    <row r="55" spans="1:11" ht="15">
      <c r="A55" s="1"/>
      <c r="B55" s="1"/>
      <c r="C55" s="1" t="s">
        <v>28</v>
      </c>
      <c r="D55" s="1"/>
      <c r="E55" s="15">
        <f>ROUND(SUM(E48:E54),5)</f>
        <v>4562</v>
      </c>
      <c r="F55" s="15"/>
      <c r="G55" s="21">
        <f>ROUND(SUM(G48:G54),5)</f>
        <v>8320</v>
      </c>
      <c r="H55" s="15"/>
      <c r="I55" s="15">
        <f t="shared" si="1"/>
        <v>3758</v>
      </c>
      <c r="K55" s="24">
        <f>SUM(K49:K54)</f>
        <v>3806.05</v>
      </c>
    </row>
    <row r="56" spans="1:11" ht="15">
      <c r="A56" s="1"/>
      <c r="B56" s="1"/>
      <c r="C56" s="1"/>
      <c r="D56" s="1"/>
      <c r="E56" s="15"/>
      <c r="F56" s="15"/>
      <c r="G56" s="21"/>
      <c r="H56" s="15"/>
      <c r="I56" s="15"/>
      <c r="K56" s="24"/>
    </row>
    <row r="57" spans="1:11" ht="15">
      <c r="A57" s="1"/>
      <c r="B57" s="1"/>
      <c r="C57" s="1" t="s">
        <v>65</v>
      </c>
      <c r="D57" s="1"/>
      <c r="E57" s="15"/>
      <c r="F57" s="15"/>
      <c r="G57" s="21"/>
      <c r="H57" s="15"/>
      <c r="I57" s="15"/>
      <c r="K57" s="24"/>
    </row>
    <row r="58" spans="1:11" ht="15">
      <c r="A58" s="1"/>
      <c r="B58" s="1"/>
      <c r="C58" s="1"/>
      <c r="D58" s="11" t="s">
        <v>41</v>
      </c>
      <c r="E58" s="15">
        <v>3397</v>
      </c>
      <c r="F58" s="15"/>
      <c r="G58" s="21">
        <v>1220</v>
      </c>
      <c r="H58" s="15"/>
      <c r="I58" s="15">
        <f>SUM(G58-E58)</f>
        <v>-2177</v>
      </c>
      <c r="K58" s="24">
        <v>1338.88</v>
      </c>
    </row>
    <row r="59" spans="1:11" ht="15">
      <c r="A59" s="1"/>
      <c r="B59" s="1"/>
      <c r="C59" s="1"/>
      <c r="D59" s="11" t="s">
        <v>67</v>
      </c>
      <c r="E59" s="17">
        <v>2165</v>
      </c>
      <c r="F59" s="15"/>
      <c r="G59" s="47">
        <v>1480</v>
      </c>
      <c r="H59" s="15"/>
      <c r="I59" s="15">
        <f>SUM(G59-E59)</f>
        <v>-685</v>
      </c>
      <c r="K59" s="24">
        <v>2735.04</v>
      </c>
    </row>
    <row r="60" spans="1:11" ht="15">
      <c r="A60" s="1"/>
      <c r="B60" s="1"/>
      <c r="C60" s="1"/>
      <c r="D60" s="11" t="s">
        <v>39</v>
      </c>
      <c r="E60" s="15">
        <v>1244</v>
      </c>
      <c r="F60" s="15"/>
      <c r="G60" s="21">
        <v>1250</v>
      </c>
      <c r="H60" s="15"/>
      <c r="I60" s="15">
        <f>SUM(G60-E60)</f>
        <v>6</v>
      </c>
      <c r="K60" s="24">
        <v>1264.19</v>
      </c>
    </row>
    <row r="61" spans="1:11" ht="15.75" thickBot="1">
      <c r="A61" s="1"/>
      <c r="B61" s="1"/>
      <c r="C61" s="1"/>
      <c r="D61" s="11" t="s">
        <v>40</v>
      </c>
      <c r="E61" s="16">
        <v>400</v>
      </c>
      <c r="F61" s="15"/>
      <c r="G61" s="46">
        <v>1050</v>
      </c>
      <c r="H61" s="15"/>
      <c r="I61" s="16">
        <f>SUM(G61-E61)</f>
        <v>650</v>
      </c>
      <c r="K61" s="32">
        <v>1032.64</v>
      </c>
    </row>
    <row r="62" spans="1:11" ht="15">
      <c r="A62" s="1"/>
      <c r="B62" s="1"/>
      <c r="C62" s="1" t="s">
        <v>42</v>
      </c>
      <c r="D62" s="1"/>
      <c r="E62" s="15">
        <f>SUM(E58:E61)</f>
        <v>7206</v>
      </c>
      <c r="F62" s="15"/>
      <c r="G62" s="21">
        <f>SUM(G58:G61)</f>
        <v>5000</v>
      </c>
      <c r="H62" s="15"/>
      <c r="I62" s="15">
        <f>SUM(G62-E62)</f>
        <v>-2206</v>
      </c>
      <c r="K62" s="24">
        <f>SUM(K58:K61)</f>
        <v>6370.750000000001</v>
      </c>
    </row>
    <row r="63" spans="1:11" ht="15">
      <c r="A63" s="1"/>
      <c r="B63" s="1"/>
      <c r="C63" s="1"/>
      <c r="D63" s="1"/>
      <c r="E63" s="15"/>
      <c r="F63" s="15"/>
      <c r="G63" s="21"/>
      <c r="H63" s="15"/>
      <c r="I63" s="15"/>
      <c r="K63" s="24"/>
    </row>
    <row r="64" spans="1:11" ht="15">
      <c r="A64" s="1"/>
      <c r="B64" s="1"/>
      <c r="C64" s="1" t="s">
        <v>35</v>
      </c>
      <c r="D64" s="1"/>
      <c r="E64" s="15"/>
      <c r="F64" s="15"/>
      <c r="G64" s="21"/>
      <c r="H64" s="15"/>
      <c r="I64" s="15"/>
      <c r="K64" s="24"/>
    </row>
    <row r="65" spans="1:11" ht="15">
      <c r="A65" s="1"/>
      <c r="B65" s="1"/>
      <c r="C65" s="1"/>
      <c r="D65" s="11" t="s">
        <v>46</v>
      </c>
      <c r="E65" s="15">
        <v>1238</v>
      </c>
      <c r="F65" s="15"/>
      <c r="G65" s="21">
        <v>1890</v>
      </c>
      <c r="H65" s="15"/>
      <c r="I65" s="15">
        <f>SUM(G65-E65)</f>
        <v>652</v>
      </c>
      <c r="K65" s="24">
        <v>1883</v>
      </c>
    </row>
    <row r="66" spans="1:11" ht="15">
      <c r="A66" s="1"/>
      <c r="B66" s="1"/>
      <c r="C66" s="1"/>
      <c r="D66" s="11" t="s">
        <v>47</v>
      </c>
      <c r="E66" s="17">
        <v>705</v>
      </c>
      <c r="F66" s="17"/>
      <c r="G66" s="47">
        <v>2145</v>
      </c>
      <c r="H66" s="17"/>
      <c r="I66" s="17">
        <f>SUM(G66-E66)</f>
        <v>1440</v>
      </c>
      <c r="K66" s="24">
        <v>1430</v>
      </c>
    </row>
    <row r="67" spans="1:11" ht="24" thickBot="1">
      <c r="A67" s="1"/>
      <c r="B67" s="1"/>
      <c r="C67" s="1"/>
      <c r="D67" s="27" t="s">
        <v>74</v>
      </c>
      <c r="E67" s="16"/>
      <c r="F67" s="15"/>
      <c r="G67" s="46">
        <v>800</v>
      </c>
      <c r="H67" s="15"/>
      <c r="I67" s="16">
        <f>SUM(G67-E67)</f>
        <v>800</v>
      </c>
      <c r="K67" s="32"/>
    </row>
    <row r="68" spans="1:11" ht="15">
      <c r="A68" s="1"/>
      <c r="B68" s="1"/>
      <c r="C68" s="1" t="s">
        <v>48</v>
      </c>
      <c r="D68" s="11"/>
      <c r="E68" s="15">
        <f>SUM(E65:E67)</f>
        <v>1943</v>
      </c>
      <c r="F68" s="15"/>
      <c r="G68" s="21">
        <f>SUM(G65:G67)</f>
        <v>4835</v>
      </c>
      <c r="H68" s="15"/>
      <c r="I68" s="15">
        <f>SUM(G68-E68)</f>
        <v>2892</v>
      </c>
      <c r="K68" s="24">
        <f>SUM(K65:K67)</f>
        <v>3313</v>
      </c>
    </row>
    <row r="69" spans="1:11" ht="15">
      <c r="A69" s="1"/>
      <c r="B69" s="1"/>
      <c r="C69" s="1"/>
      <c r="D69" s="1"/>
      <c r="E69" s="15"/>
      <c r="F69" s="15"/>
      <c r="G69" s="21"/>
      <c r="H69" s="15"/>
      <c r="I69" s="15"/>
      <c r="K69" s="24"/>
    </row>
    <row r="70" spans="1:11" ht="24" customHeight="1">
      <c r="A70" s="1"/>
      <c r="B70" s="1"/>
      <c r="C70" s="1" t="s">
        <v>29</v>
      </c>
      <c r="D70" s="1"/>
      <c r="E70" s="15"/>
      <c r="F70" s="15"/>
      <c r="G70" s="21"/>
      <c r="H70" s="15"/>
      <c r="I70" s="15"/>
      <c r="K70" s="24"/>
    </row>
    <row r="71" spans="1:13" ht="15">
      <c r="A71" s="1"/>
      <c r="B71" s="1"/>
      <c r="C71" s="1"/>
      <c r="D71" s="11" t="s">
        <v>30</v>
      </c>
      <c r="E71" s="15">
        <v>0</v>
      </c>
      <c r="F71" s="15"/>
      <c r="G71" s="21">
        <v>500</v>
      </c>
      <c r="H71" s="15"/>
      <c r="I71" s="15">
        <f aca="true" t="shared" si="2" ref="I71:I83">SUM(G71-E71)</f>
        <v>500</v>
      </c>
      <c r="K71" s="40">
        <v>0</v>
      </c>
      <c r="M71" s="26"/>
    </row>
    <row r="72" spans="1:13" ht="15">
      <c r="A72" s="1"/>
      <c r="B72" s="1"/>
      <c r="C72" s="1"/>
      <c r="D72" s="11" t="s">
        <v>66</v>
      </c>
      <c r="E72" s="15"/>
      <c r="F72" s="15"/>
      <c r="G72" s="21">
        <v>500</v>
      </c>
      <c r="H72" s="15"/>
      <c r="I72" s="15">
        <f t="shared" si="2"/>
        <v>500</v>
      </c>
      <c r="K72" s="40">
        <v>0</v>
      </c>
      <c r="M72" s="26"/>
    </row>
    <row r="73" spans="1:13" ht="15">
      <c r="A73" s="1"/>
      <c r="B73" s="1"/>
      <c r="C73" s="1"/>
      <c r="D73" s="11" t="s">
        <v>31</v>
      </c>
      <c r="E73" s="15">
        <v>1000</v>
      </c>
      <c r="F73" s="15"/>
      <c r="G73" s="21">
        <v>1500</v>
      </c>
      <c r="H73" s="15"/>
      <c r="I73" s="15">
        <f t="shared" si="2"/>
        <v>500</v>
      </c>
      <c r="K73" s="40">
        <v>738.71</v>
      </c>
      <c r="M73" s="26"/>
    </row>
    <row r="74" spans="1:13" ht="15">
      <c r="A74" s="1"/>
      <c r="B74" s="1"/>
      <c r="C74" s="1"/>
      <c r="D74" s="11" t="s">
        <v>68</v>
      </c>
      <c r="E74" s="15">
        <v>500</v>
      </c>
      <c r="F74" s="15"/>
      <c r="G74" s="49">
        <v>1000</v>
      </c>
      <c r="H74" s="15"/>
      <c r="I74" s="15">
        <f t="shared" si="2"/>
        <v>500</v>
      </c>
      <c r="K74" s="40">
        <v>63.27</v>
      </c>
      <c r="M74" s="26"/>
    </row>
    <row r="75" spans="1:13" ht="15">
      <c r="A75" s="1"/>
      <c r="B75" s="1"/>
      <c r="C75" s="1"/>
      <c r="D75" s="11" t="s">
        <v>32</v>
      </c>
      <c r="E75" s="15"/>
      <c r="F75" s="15"/>
      <c r="G75" s="21">
        <v>2500</v>
      </c>
      <c r="H75" s="15"/>
      <c r="I75" s="15">
        <f t="shared" si="2"/>
        <v>2500</v>
      </c>
      <c r="K75" s="40">
        <v>2350</v>
      </c>
      <c r="M75" s="26"/>
    </row>
    <row r="76" spans="1:13" ht="15">
      <c r="A76" s="1"/>
      <c r="B76" s="1"/>
      <c r="C76" s="1"/>
      <c r="D76" s="39" t="s">
        <v>71</v>
      </c>
      <c r="E76" s="15">
        <v>19530</v>
      </c>
      <c r="F76" s="15"/>
      <c r="G76" s="21">
        <v>19123</v>
      </c>
      <c r="H76" s="15"/>
      <c r="I76" s="15">
        <f t="shared" si="2"/>
        <v>-407</v>
      </c>
      <c r="K76" s="40">
        <v>11083</v>
      </c>
      <c r="M76" s="26"/>
    </row>
    <row r="77" spans="1:13" ht="15">
      <c r="A77" s="1"/>
      <c r="B77" s="1"/>
      <c r="C77" s="1"/>
      <c r="D77" s="11" t="s">
        <v>12</v>
      </c>
      <c r="E77" s="15">
        <v>2000</v>
      </c>
      <c r="F77" s="15"/>
      <c r="G77" s="21">
        <v>3700</v>
      </c>
      <c r="H77" s="15"/>
      <c r="I77" s="15">
        <f t="shared" si="2"/>
        <v>1700</v>
      </c>
      <c r="K77" s="40">
        <v>0</v>
      </c>
      <c r="M77" s="43"/>
    </row>
    <row r="78" spans="1:13" ht="15">
      <c r="A78" s="1"/>
      <c r="B78" s="1"/>
      <c r="C78" s="1"/>
      <c r="D78" s="11" t="s">
        <v>72</v>
      </c>
      <c r="E78" s="15">
        <v>900</v>
      </c>
      <c r="F78" s="15"/>
      <c r="G78" s="21">
        <v>3000</v>
      </c>
      <c r="H78" s="15"/>
      <c r="I78" s="15">
        <f t="shared" si="2"/>
        <v>2100</v>
      </c>
      <c r="K78" s="40">
        <v>1926.11</v>
      </c>
      <c r="M78" s="26"/>
    </row>
    <row r="79" spans="1:13" ht="15">
      <c r="A79" s="1"/>
      <c r="B79" s="1"/>
      <c r="C79" s="1"/>
      <c r="D79" s="11" t="s">
        <v>33</v>
      </c>
      <c r="E79" s="15">
        <v>1500</v>
      </c>
      <c r="F79" s="15"/>
      <c r="G79" s="21">
        <v>1500</v>
      </c>
      <c r="H79" s="15"/>
      <c r="I79" s="15">
        <f t="shared" si="2"/>
        <v>0</v>
      </c>
      <c r="K79" s="40">
        <v>2000</v>
      </c>
      <c r="M79" s="26"/>
    </row>
    <row r="80" spans="1:13" ht="15">
      <c r="A80" s="1"/>
      <c r="B80" s="1"/>
      <c r="C80" s="1"/>
      <c r="D80" s="11" t="s">
        <v>69</v>
      </c>
      <c r="E80" s="15">
        <v>500</v>
      </c>
      <c r="F80" s="15"/>
      <c r="G80" s="21">
        <v>500</v>
      </c>
      <c r="H80" s="15"/>
      <c r="I80" s="15">
        <f t="shared" si="2"/>
        <v>0</v>
      </c>
      <c r="K80" s="40">
        <v>348.85</v>
      </c>
      <c r="M80" s="26"/>
    </row>
    <row r="81" spans="1:13" ht="15">
      <c r="A81" s="1"/>
      <c r="B81" s="1"/>
      <c r="C81" s="1"/>
      <c r="D81" s="11" t="s">
        <v>70</v>
      </c>
      <c r="E81" s="15">
        <v>500</v>
      </c>
      <c r="F81" s="17"/>
      <c r="G81" s="21">
        <v>500</v>
      </c>
      <c r="H81" s="17"/>
      <c r="I81" s="15">
        <f t="shared" si="2"/>
        <v>0</v>
      </c>
      <c r="K81" s="40">
        <v>274.88</v>
      </c>
      <c r="M81" s="42"/>
    </row>
    <row r="82" spans="1:11" ht="15.75" thickBot="1">
      <c r="A82" s="1"/>
      <c r="B82" s="1"/>
      <c r="C82" s="1"/>
      <c r="D82" s="11"/>
      <c r="E82" s="16"/>
      <c r="F82" s="15"/>
      <c r="G82" s="46"/>
      <c r="H82" s="15"/>
      <c r="I82" s="16">
        <f t="shared" si="2"/>
        <v>0</v>
      </c>
      <c r="K82" s="32"/>
    </row>
    <row r="83" spans="1:11" ht="15.75" thickBot="1">
      <c r="A83" s="1"/>
      <c r="B83" s="1"/>
      <c r="C83" s="1" t="s">
        <v>34</v>
      </c>
      <c r="D83" s="1"/>
      <c r="E83" s="15">
        <f>ROUND(SUM(E70:E81),5)</f>
        <v>26430</v>
      </c>
      <c r="F83" s="15"/>
      <c r="G83" s="21">
        <f>ROUND(SUM(G70:G81),5)</f>
        <v>34323</v>
      </c>
      <c r="H83" s="15"/>
      <c r="I83" s="15">
        <f t="shared" si="2"/>
        <v>7893</v>
      </c>
      <c r="K83" s="24">
        <f>SUM(K71:K82)</f>
        <v>18784.82</v>
      </c>
    </row>
    <row r="84" spans="1:11" ht="30" customHeight="1" thickBot="1">
      <c r="A84" s="1"/>
      <c r="B84" s="1" t="s">
        <v>43</v>
      </c>
      <c r="C84" s="1"/>
      <c r="D84" s="1"/>
      <c r="E84" s="18">
        <f>SUM(E46,E55,E62,E68,E83)</f>
        <v>82800</v>
      </c>
      <c r="F84" s="15"/>
      <c r="G84" s="50">
        <f>SUM(G46,G55,G62,G68,G83)</f>
        <v>100858</v>
      </c>
      <c r="H84" s="15"/>
      <c r="I84" s="19">
        <f>SUM(G84-E84)</f>
        <v>18058</v>
      </c>
      <c r="K84" s="38">
        <f>SUM(K46,K55,K62,K68,K83)</f>
        <v>73410.09</v>
      </c>
    </row>
    <row r="85" spans="1:11" ht="30" customHeight="1" thickBot="1">
      <c r="A85" s="1" t="s">
        <v>44</v>
      </c>
      <c r="B85" s="1"/>
      <c r="C85" s="1"/>
      <c r="D85" s="1"/>
      <c r="E85" s="18">
        <f>SUM(E28-E84)</f>
        <v>4395</v>
      </c>
      <c r="F85" s="15"/>
      <c r="G85" s="50">
        <f>SUM(G28-G84)</f>
        <v>3887</v>
      </c>
      <c r="H85" s="15"/>
      <c r="I85" s="19">
        <f>SUM(G85-E85)</f>
        <v>-508</v>
      </c>
      <c r="K85" s="38">
        <f>SUM(K28-K84)</f>
        <v>27359.910000000003</v>
      </c>
    </row>
    <row r="86" spans="1:11" s="5" customFormat="1" ht="30" customHeight="1" thickBot="1">
      <c r="A86" s="1"/>
      <c r="B86" s="1"/>
      <c r="C86" s="1"/>
      <c r="D86" s="1"/>
      <c r="E86" s="20">
        <f>E85</f>
        <v>4395</v>
      </c>
      <c r="F86" s="21"/>
      <c r="G86" s="20">
        <f>G85</f>
        <v>3887</v>
      </c>
      <c r="H86" s="21"/>
      <c r="I86" s="19">
        <f>SUM(G86-E86)</f>
        <v>-508</v>
      </c>
      <c r="K86" s="36"/>
    </row>
    <row r="87" ht="15.75" thickTop="1"/>
  </sheetData>
  <sheetProtection/>
  <printOptions/>
  <pageMargins left="0.25" right="0.25" top="0.75" bottom="0.75" header="0.3" footer="0.3"/>
  <pageSetup horizontalDpi="600" verticalDpi="600" orientation="portrait" r:id="rId1"/>
  <headerFooter>
    <oddHeader xml:space="preserve">&amp;L&amp;"Arial,Bold"&amp;8 &amp;C&amp;"Arial,Bold"&amp;12 New York State Association for Rural Health
2018 FY&amp;14 Budget 
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Jackie2</cp:lastModifiedBy>
  <cp:lastPrinted>2018-12-06T19:41:54Z</cp:lastPrinted>
  <dcterms:created xsi:type="dcterms:W3CDTF">2017-11-19T22:32:37Z</dcterms:created>
  <dcterms:modified xsi:type="dcterms:W3CDTF">2019-01-14T21:39:09Z</dcterms:modified>
  <cp:category/>
  <cp:version/>
  <cp:contentType/>
  <cp:contentStatus/>
</cp:coreProperties>
</file>